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92" windowWidth="15480" windowHeight="5772"/>
  </bookViews>
  <sheets>
    <sheet name="інші" sheetId="3" r:id="rId1"/>
  </sheets>
  <definedNames>
    <definedName name="_xlnm.Print_Area" localSheetId="0">інші!$A$1:$K$15</definedName>
  </definedNames>
  <calcPr calcId="145621"/>
</workbook>
</file>

<file path=xl/calcChain.xml><?xml version="1.0" encoding="utf-8"?>
<calcChain xmlns="http://schemas.openxmlformats.org/spreadsheetml/2006/main">
  <c r="K7" i="3" l="1"/>
  <c r="K13" i="3"/>
  <c r="K14" i="3" s="1"/>
  <c r="J9" i="3" l="1"/>
  <c r="J7" i="3"/>
  <c r="J10" i="3" s="1"/>
  <c r="J13" i="3" s="1"/>
  <c r="J14" i="3" s="1"/>
  <c r="I13" i="3" l="1"/>
  <c r="I9" i="3"/>
  <c r="I7" i="3"/>
  <c r="I10" i="3"/>
  <c r="I14" i="3" s="1"/>
  <c r="H9" i="3" l="1"/>
  <c r="H7" i="3"/>
  <c r="H10" i="3"/>
  <c r="H13" i="3" s="1"/>
  <c r="H14" i="3" s="1"/>
  <c r="E10" i="3"/>
  <c r="E13" i="3" s="1"/>
  <c r="E14" i="3" s="1"/>
  <c r="G9" i="3"/>
  <c r="F9" i="3"/>
  <c r="G7" i="3"/>
  <c r="G10" i="3" s="1"/>
  <c r="G13" i="3" s="1"/>
  <c r="G14" i="3" s="1"/>
  <c r="F7" i="3"/>
  <c r="F10" i="3" s="1"/>
  <c r="F13" i="3" s="1"/>
  <c r="F14" i="3" s="1"/>
  <c r="D7" i="3"/>
  <c r="D10" i="3" s="1"/>
  <c r="D13" i="3" s="1"/>
  <c r="D14" i="3" s="1"/>
  <c r="C7" i="3"/>
  <c r="C10" i="3" s="1"/>
  <c r="C13" i="3" s="1"/>
  <c r="C14" i="3" s="1"/>
</calcChain>
</file>

<file path=xl/sharedStrings.xml><?xml version="1.0" encoding="utf-8"?>
<sst xmlns="http://schemas.openxmlformats.org/spreadsheetml/2006/main" count="22" uniqueCount="22">
  <si>
    <t>№ з/п</t>
  </si>
  <si>
    <t>Найменування показників</t>
  </si>
  <si>
    <t>Витрати на електроенергію</t>
  </si>
  <si>
    <t>Амортизаційні відрахування</t>
  </si>
  <si>
    <t>Інші витрати</t>
  </si>
  <si>
    <t>Всього собівартість</t>
  </si>
  <si>
    <t>Розрахунковий прибуток</t>
  </si>
  <si>
    <t>Тариф за 1 Гкал з ПДВ</t>
  </si>
  <si>
    <t>Витрати на паливо</t>
  </si>
  <si>
    <t>Тариф на теплову енергію, грн./Гкал без ПДВ</t>
  </si>
  <si>
    <t>на 01.01.2016 р.</t>
  </si>
  <si>
    <t>на 01.01.2017 р.</t>
  </si>
  <si>
    <t>на 01.01.2018 р.</t>
  </si>
  <si>
    <t>на 01.01.2019 р.</t>
  </si>
  <si>
    <t>на 01.01.2020 р.</t>
  </si>
  <si>
    <t>Витрати на оплату праці та відрахування на соціальні заходи</t>
  </si>
  <si>
    <t>на 01.01.2021 р.</t>
  </si>
  <si>
    <t>на 01.01.2022 р.</t>
  </si>
  <si>
    <t>Обігові кошти</t>
  </si>
  <si>
    <t>на 01.01.2023 р.</t>
  </si>
  <si>
    <t>на 01.01.2024 р.</t>
  </si>
  <si>
    <t>Тарифи на теплову енергію для інших споживачів ПТМ "Ковельтепло"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</si>
</sst>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horizontal="right" vertical="center" wrapText="1" indent="1"/>
    </xf>
    <xf numFmtId="4" fontId="3" fillId="0" borderId="1" xfId="0" applyNumberFormat="1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view="pageBreakPreview" zoomScale="6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9" sqref="O9"/>
    </sheetView>
  </sheetViews>
  <sheetFormatPr defaultColWidth="9.109375" defaultRowHeight="14.4" x14ac:dyDescent="0.3"/>
  <cols>
    <col min="1" max="1" width="5" style="11" customWidth="1"/>
    <col min="2" max="2" width="48.5546875" style="12" customWidth="1"/>
    <col min="3" max="6" width="18" style="12" hidden="1" customWidth="1"/>
    <col min="7" max="10" width="18" style="12" customWidth="1"/>
    <col min="11" max="11" width="18.33203125" style="12" customWidth="1"/>
    <col min="12" max="16384" width="9.109375" style="12"/>
  </cols>
  <sheetData>
    <row r="1" spans="1:11" s="1" customFormat="1" ht="41.25" customHeight="1" x14ac:dyDescent="0.3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12" customHeight="1" x14ac:dyDescent="0.25">
      <c r="A2" s="2"/>
    </row>
    <row r="3" spans="1:11" s="3" customFormat="1" ht="32.25" customHeight="1" x14ac:dyDescent="0.3">
      <c r="A3" s="17" t="s">
        <v>0</v>
      </c>
      <c r="B3" s="18" t="s">
        <v>1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7" t="s">
        <v>16</v>
      </c>
      <c r="I3" s="17" t="s">
        <v>17</v>
      </c>
      <c r="J3" s="17" t="s">
        <v>19</v>
      </c>
      <c r="K3" s="17" t="s">
        <v>20</v>
      </c>
    </row>
    <row r="4" spans="1:11" s="4" customFormat="1" ht="30.75" customHeight="1" x14ac:dyDescent="0.3">
      <c r="A4" s="17"/>
      <c r="B4" s="19"/>
      <c r="C4" s="17"/>
      <c r="D4" s="17"/>
      <c r="E4" s="17"/>
      <c r="F4" s="17"/>
      <c r="G4" s="17"/>
      <c r="H4" s="17"/>
      <c r="I4" s="17"/>
      <c r="J4" s="17"/>
      <c r="K4" s="17"/>
    </row>
    <row r="5" spans="1:11" s="1" customFormat="1" ht="16.5" customHeight="1" x14ac:dyDescent="0.3">
      <c r="A5" s="5">
        <v>1</v>
      </c>
      <c r="B5" s="6" t="s">
        <v>8</v>
      </c>
      <c r="C5" s="13">
        <v>1215.97</v>
      </c>
      <c r="D5" s="13">
        <v>1215.97</v>
      </c>
      <c r="E5" s="13">
        <v>784.56</v>
      </c>
      <c r="F5" s="13">
        <v>784.56</v>
      </c>
      <c r="G5" s="13">
        <v>784.56</v>
      </c>
      <c r="H5" s="13">
        <v>683.6</v>
      </c>
      <c r="I5" s="13">
        <v>1996.02</v>
      </c>
      <c r="J5" s="13">
        <v>1996.02</v>
      </c>
      <c r="K5" s="13">
        <v>1880.01</v>
      </c>
    </row>
    <row r="6" spans="1:11" s="1" customFormat="1" ht="16.5" customHeight="1" x14ac:dyDescent="0.3">
      <c r="A6" s="5">
        <v>2</v>
      </c>
      <c r="B6" s="6" t="s">
        <v>2</v>
      </c>
      <c r="C6" s="13">
        <v>31.21</v>
      </c>
      <c r="D6" s="13">
        <v>31.21</v>
      </c>
      <c r="E6" s="13">
        <v>59.67</v>
      </c>
      <c r="F6" s="13">
        <v>70.2</v>
      </c>
      <c r="G6" s="13">
        <v>70.2</v>
      </c>
      <c r="H6" s="13">
        <v>68.33</v>
      </c>
      <c r="I6" s="13">
        <v>61.74</v>
      </c>
      <c r="J6" s="13">
        <v>61.74</v>
      </c>
      <c r="K6" s="13">
        <v>110.68</v>
      </c>
    </row>
    <row r="7" spans="1:11" s="1" customFormat="1" ht="32.25" customHeight="1" x14ac:dyDescent="0.3">
      <c r="A7" s="5">
        <v>3</v>
      </c>
      <c r="B7" s="6" t="s">
        <v>15</v>
      </c>
      <c r="C7" s="13">
        <f>86.68+32.12</f>
        <v>118.80000000000001</v>
      </c>
      <c r="D7" s="13">
        <f>86.68+32.12</f>
        <v>118.80000000000001</v>
      </c>
      <c r="E7" s="13">
        <v>297.86</v>
      </c>
      <c r="F7" s="13">
        <f>325.59+71.63</f>
        <v>397.21999999999997</v>
      </c>
      <c r="G7" s="13">
        <f>325.59+71.63</f>
        <v>397.21999999999997</v>
      </c>
      <c r="H7" s="13">
        <f>356.12+78.35</f>
        <v>434.47</v>
      </c>
      <c r="I7" s="13">
        <f>430.58+94.73</f>
        <v>525.30999999999995</v>
      </c>
      <c r="J7" s="13">
        <f>430.58+94.73</f>
        <v>525.30999999999995</v>
      </c>
      <c r="K7" s="13">
        <f>547.87+120.53</f>
        <v>668.4</v>
      </c>
    </row>
    <row r="8" spans="1:11" s="1" customFormat="1" ht="16.5" customHeight="1" x14ac:dyDescent="0.3">
      <c r="A8" s="5">
        <v>5</v>
      </c>
      <c r="B8" s="6" t="s">
        <v>3</v>
      </c>
      <c r="C8" s="13">
        <v>17.7</v>
      </c>
      <c r="D8" s="13">
        <v>17.7</v>
      </c>
      <c r="E8" s="13">
        <v>92.21</v>
      </c>
      <c r="F8" s="13">
        <v>92.21</v>
      </c>
      <c r="G8" s="13">
        <v>92.21</v>
      </c>
      <c r="H8" s="13">
        <v>108.49</v>
      </c>
      <c r="I8" s="13">
        <v>92.3</v>
      </c>
      <c r="J8" s="13">
        <v>92.3</v>
      </c>
      <c r="K8" s="13">
        <v>142.19</v>
      </c>
    </row>
    <row r="9" spans="1:11" s="1" customFormat="1" ht="16.5" customHeight="1" x14ac:dyDescent="0.3">
      <c r="A9" s="5">
        <v>6</v>
      </c>
      <c r="B9" s="6" t="s">
        <v>4</v>
      </c>
      <c r="C9" s="13">
        <v>31.45</v>
      </c>
      <c r="D9" s="13">
        <v>31.45</v>
      </c>
      <c r="E9" s="13">
        <v>85.85</v>
      </c>
      <c r="F9" s="13">
        <f>3.92+82.47</f>
        <v>86.39</v>
      </c>
      <c r="G9" s="13">
        <f>3.92+82.47</f>
        <v>86.39</v>
      </c>
      <c r="H9" s="13">
        <f>5.98+72.26</f>
        <v>78.240000000000009</v>
      </c>
      <c r="I9" s="13">
        <f>52.2+6.71</f>
        <v>58.910000000000004</v>
      </c>
      <c r="J9" s="13">
        <f>52.2+6.71</f>
        <v>58.910000000000004</v>
      </c>
      <c r="K9" s="13">
        <v>123.6</v>
      </c>
    </row>
    <row r="10" spans="1:11" s="1" customFormat="1" ht="16.5" customHeight="1" x14ac:dyDescent="0.3">
      <c r="A10" s="5">
        <v>7</v>
      </c>
      <c r="B10" s="6" t="s">
        <v>5</v>
      </c>
      <c r="C10" s="13">
        <f>C5+C6+C7+C8+C9</f>
        <v>1415.13</v>
      </c>
      <c r="D10" s="13">
        <f>D5+D6+D7+D8+D9</f>
        <v>1415.13</v>
      </c>
      <c r="E10" s="13">
        <f>E5+E6+E7+E8+E9</f>
        <v>1320.1499999999999</v>
      </c>
      <c r="F10" s="13">
        <f t="shared" ref="F10:G10" si="0">F5+F6+F7+F8+F9</f>
        <v>1430.5800000000002</v>
      </c>
      <c r="G10" s="13">
        <f t="shared" si="0"/>
        <v>1430.5800000000002</v>
      </c>
      <c r="H10" s="13">
        <f t="shared" ref="H10:I10" si="1">H5+H6+H7+H8+H9</f>
        <v>1373.13</v>
      </c>
      <c r="I10" s="13">
        <f t="shared" si="1"/>
        <v>2734.2799999999997</v>
      </c>
      <c r="J10" s="13">
        <f t="shared" ref="J10" si="2">J5+J6+J7+J8+J9</f>
        <v>2734.2799999999997</v>
      </c>
      <c r="K10" s="13">
        <v>2924.88</v>
      </c>
    </row>
    <row r="11" spans="1:11" s="1" customFormat="1" ht="16.5" customHeight="1" x14ac:dyDescent="0.3">
      <c r="A11" s="5">
        <v>8</v>
      </c>
      <c r="B11" s="6" t="s">
        <v>6</v>
      </c>
      <c r="C11" s="13"/>
      <c r="D11" s="13"/>
      <c r="E11" s="13">
        <v>263.68</v>
      </c>
      <c r="F11" s="13">
        <v>263.68</v>
      </c>
      <c r="G11" s="13">
        <v>263.68</v>
      </c>
      <c r="H11" s="13">
        <v>68.66</v>
      </c>
      <c r="I11" s="13">
        <v>94.75</v>
      </c>
      <c r="J11" s="13">
        <v>94.75</v>
      </c>
      <c r="K11" s="13">
        <v>438.73</v>
      </c>
    </row>
    <row r="12" spans="1:11" s="1" customFormat="1" ht="16.5" customHeight="1" x14ac:dyDescent="0.3">
      <c r="A12" s="5">
        <v>9</v>
      </c>
      <c r="B12" s="6" t="s">
        <v>18</v>
      </c>
      <c r="C12" s="13"/>
      <c r="D12" s="13"/>
      <c r="E12" s="13"/>
      <c r="F12" s="13"/>
      <c r="G12" s="13"/>
      <c r="H12" s="13"/>
      <c r="I12" s="13">
        <v>75.8</v>
      </c>
      <c r="J12" s="13">
        <v>75.8</v>
      </c>
      <c r="K12" s="13">
        <v>0</v>
      </c>
    </row>
    <row r="13" spans="1:11" s="3" customFormat="1" ht="16.5" customHeight="1" x14ac:dyDescent="0.3">
      <c r="A13" s="15">
        <v>10</v>
      </c>
      <c r="B13" s="7" t="s">
        <v>9</v>
      </c>
      <c r="C13" s="14">
        <f>C10+C11</f>
        <v>1415.13</v>
      </c>
      <c r="D13" s="14">
        <f>D10+D11</f>
        <v>1415.13</v>
      </c>
      <c r="E13" s="14">
        <f t="shared" ref="E13:G13" si="3">E10+E11</f>
        <v>1583.83</v>
      </c>
      <c r="F13" s="14">
        <f t="shared" si="3"/>
        <v>1694.2600000000002</v>
      </c>
      <c r="G13" s="14">
        <f t="shared" si="3"/>
        <v>1694.2600000000002</v>
      </c>
      <c r="H13" s="14">
        <f t="shared" ref="H13" si="4">H10+H11</f>
        <v>1441.7900000000002</v>
      </c>
      <c r="I13" s="14">
        <f>I10+I11+I12</f>
        <v>2904.83</v>
      </c>
      <c r="J13" s="14">
        <f>J10+J11+J12</f>
        <v>2904.83</v>
      </c>
      <c r="K13" s="14">
        <f>K10+K11+K12</f>
        <v>3363.61</v>
      </c>
    </row>
    <row r="14" spans="1:11" s="3" customFormat="1" ht="16.5" customHeight="1" x14ac:dyDescent="0.3">
      <c r="A14" s="15">
        <v>11</v>
      </c>
      <c r="B14" s="7" t="s">
        <v>7</v>
      </c>
      <c r="C14" s="14">
        <f t="shared" ref="C14:D14" si="5">C13*1.2</f>
        <v>1698.1560000000002</v>
      </c>
      <c r="D14" s="14">
        <f t="shared" si="5"/>
        <v>1698.1560000000002</v>
      </c>
      <c r="E14" s="14">
        <f>E13*1.2</f>
        <v>1900.5959999999998</v>
      </c>
      <c r="F14" s="14">
        <f t="shared" ref="F14:G14" si="6">F13*1.2</f>
        <v>2033.1120000000001</v>
      </c>
      <c r="G14" s="14">
        <f t="shared" si="6"/>
        <v>2033.1120000000001</v>
      </c>
      <c r="H14" s="14">
        <f t="shared" ref="H14:I14" si="7">H13*1.2</f>
        <v>1730.1480000000001</v>
      </c>
      <c r="I14" s="14">
        <f t="shared" si="7"/>
        <v>3485.7959999999998</v>
      </c>
      <c r="J14" s="14">
        <f t="shared" ref="J14:K14" si="8">J13*1.2</f>
        <v>3485.7959999999998</v>
      </c>
      <c r="K14" s="14">
        <f t="shared" si="8"/>
        <v>4036.3319999999999</v>
      </c>
    </row>
    <row r="15" spans="1:11" s="3" customFormat="1" ht="24.75" customHeight="1" x14ac:dyDescent="0.25">
      <c r="A15" s="4"/>
      <c r="B15" s="8"/>
    </row>
    <row r="16" spans="1:11" s="1" customFormat="1" ht="15.75" x14ac:dyDescent="0.25">
      <c r="A16" s="2"/>
    </row>
    <row r="17" spans="1:1" s="1" customFormat="1" ht="15.75" x14ac:dyDescent="0.25">
      <c r="A17" s="2"/>
    </row>
    <row r="18" spans="1:1" s="10" customFormat="1" ht="15" x14ac:dyDescent="0.25">
      <c r="A18" s="9"/>
    </row>
    <row r="19" spans="1:1" s="10" customFormat="1" ht="15" x14ac:dyDescent="0.25">
      <c r="A19" s="9"/>
    </row>
    <row r="20" spans="1:1" s="10" customFormat="1" ht="15" x14ac:dyDescent="0.25">
      <c r="A20" s="9"/>
    </row>
    <row r="21" spans="1:1" s="10" customFormat="1" ht="15" x14ac:dyDescent="0.25">
      <c r="A21" s="9"/>
    </row>
    <row r="22" spans="1:1" s="10" customFormat="1" ht="15" x14ac:dyDescent="0.25">
      <c r="A22" s="9"/>
    </row>
    <row r="23" spans="1:1" s="10" customFormat="1" x14ac:dyDescent="0.3">
      <c r="A23" s="9"/>
    </row>
    <row r="24" spans="1:1" s="10" customFormat="1" x14ac:dyDescent="0.3">
      <c r="A24" s="9"/>
    </row>
    <row r="25" spans="1:1" s="10" customFormat="1" x14ac:dyDescent="0.3">
      <c r="A25" s="9"/>
    </row>
    <row r="26" spans="1:1" s="10" customFormat="1" x14ac:dyDescent="0.3">
      <c r="A26" s="9"/>
    </row>
    <row r="27" spans="1:1" s="10" customFormat="1" x14ac:dyDescent="0.3">
      <c r="A27" s="9"/>
    </row>
    <row r="28" spans="1:1" s="10" customFormat="1" x14ac:dyDescent="0.3">
      <c r="A28" s="9"/>
    </row>
    <row r="29" spans="1:1" s="10" customFormat="1" x14ac:dyDescent="0.3">
      <c r="A29" s="9"/>
    </row>
    <row r="30" spans="1:1" s="10" customFormat="1" x14ac:dyDescent="0.3">
      <c r="A30" s="9"/>
    </row>
  </sheetData>
  <mergeCells count="12">
    <mergeCell ref="A1:K1"/>
    <mergeCell ref="K3:K4"/>
    <mergeCell ref="J3:J4"/>
    <mergeCell ref="I3:I4"/>
    <mergeCell ref="H3:H4"/>
    <mergeCell ref="A3:A4"/>
    <mergeCell ref="B3:B4"/>
    <mergeCell ref="C3:C4"/>
    <mergeCell ref="D3:D4"/>
    <mergeCell ref="E3:E4"/>
    <mergeCell ref="F3:F4"/>
    <mergeCell ref="G3:G4"/>
  </mergeCells>
  <pageMargins left="0.11811023622047245" right="0.11811023622047245" top="0.55118110236220474" bottom="0.19685039370078741" header="0.31496062992125984" footer="0.19685039370078741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інші</vt:lpstr>
      <vt:lpstr>інші!Область_печати</vt:lpstr>
    </vt:vector>
  </TitlesOfParts>
  <Company>XTreme.ws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pevn</dc:creator>
  <cp:lastModifiedBy>pevn</cp:lastModifiedBy>
  <cp:lastPrinted>2024-02-07T12:30:16Z</cp:lastPrinted>
  <dcterms:created xsi:type="dcterms:W3CDTF">2020-09-10T06:02:55Z</dcterms:created>
  <dcterms:modified xsi:type="dcterms:W3CDTF">2024-02-07T12:34:22Z</dcterms:modified>
</cp:coreProperties>
</file>